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7" activeTab="1"/>
  </bookViews>
  <sheets>
    <sheet name="Encodage" sheetId="1" r:id="rId1"/>
    <sheet name="Synthèse" sheetId="2" r:id="rId2"/>
  </sheets>
  <definedNames>
    <definedName name="_xlnm.Print_Titles" localSheetId="0">'Encodage'!$16:$16</definedName>
    <definedName name="Excel_BuiltIn_Print_Titles_11">'Encodage'!$A$16:$IU$16</definedName>
    <definedName name="Excel_BuiltIn_Print_Titles_1_1">'Encodage'!$A$16:$IR$16</definedName>
    <definedName name="Excel_BuiltIn_Print_Titles_1_1_1">'Encodage'!$A$16:$IQ$16</definedName>
    <definedName name="Excel_BuiltIn_Print_Titles_1_1_1_1">'Encodage'!$A$16:$IO$16</definedName>
  </definedNames>
  <calcPr fullCalcOnLoad="1"/>
</workbook>
</file>

<file path=xl/sharedStrings.xml><?xml version="1.0" encoding="utf-8"?>
<sst xmlns="http://schemas.openxmlformats.org/spreadsheetml/2006/main" count="177" uniqueCount="97">
  <si>
    <t>Estimations de départ</t>
  </si>
  <si>
    <t>LFM</t>
  </si>
  <si>
    <t>LFPAS</t>
  </si>
  <si>
    <t>FFGH</t>
  </si>
  <si>
    <t>BBSE</t>
  </si>
  <si>
    <t>LFPAC</t>
  </si>
  <si>
    <t>FFHP</t>
  </si>
  <si>
    <t>LFE</t>
  </si>
  <si>
    <t>LFAC</t>
  </si>
  <si>
    <t>LFAE</t>
  </si>
  <si>
    <t>BBNO</t>
  </si>
  <si>
    <t>Nombre d'année de pâturage (+) ou d'adandon (-)</t>
  </si>
  <si>
    <t>Estimation de la biodiversité sur 10</t>
  </si>
  <si>
    <t>LISTE D</t>
  </si>
  <si>
    <t>Classif</t>
  </si>
  <si>
    <t>NOM</t>
  </si>
  <si>
    <t>ESPECE</t>
  </si>
  <si>
    <t>Type</t>
  </si>
  <si>
    <t>Intérêt</t>
  </si>
  <si>
    <t>Galéopsis tétrahit</t>
  </si>
  <si>
    <t>Galeopsis tetrahit</t>
  </si>
  <si>
    <t>D</t>
  </si>
  <si>
    <t>Grande ortie</t>
  </si>
  <si>
    <t>Urtica dioica</t>
  </si>
  <si>
    <t>Balsamine géante, de l’Himalaya</t>
  </si>
  <si>
    <t>Impatiens glandulifera</t>
  </si>
  <si>
    <t xml:space="preserve">Ronces </t>
  </si>
  <si>
    <t>Rubus Rubus</t>
  </si>
  <si>
    <t>l</t>
  </si>
  <si>
    <t>Reine-des-prés</t>
  </si>
  <si>
    <t>Filipendula ulmaria</t>
  </si>
  <si>
    <t>LISTE Q</t>
  </si>
  <si>
    <t>Bistorte</t>
  </si>
  <si>
    <t>Polygonum bistorta</t>
  </si>
  <si>
    <t>Q</t>
  </si>
  <si>
    <t>Géranium des bois</t>
  </si>
  <si>
    <t>Geranium sylvaticum</t>
  </si>
  <si>
    <t>Wahlenbergie</t>
  </si>
  <si>
    <t>Wahlenbergia hederacea</t>
  </si>
  <si>
    <t>Jonc couché</t>
  </si>
  <si>
    <t>Juncus bulbosus</t>
  </si>
  <si>
    <t>c</t>
  </si>
  <si>
    <t>Violette des marais</t>
  </si>
  <si>
    <t>Viola palustris</t>
  </si>
  <si>
    <t>LISTE R</t>
  </si>
  <si>
    <t>Gesse des montagnes</t>
  </si>
  <si>
    <t>Lathyrus linifolius</t>
  </si>
  <si>
    <t>R</t>
  </si>
  <si>
    <t>Achillée sternutatoire</t>
  </si>
  <si>
    <t>Achillea ptarmica</t>
  </si>
  <si>
    <t>Bétoine</t>
  </si>
  <si>
    <t xml:space="preserve">Stachys officinalis </t>
  </si>
  <si>
    <t>Platanthère des montagnes</t>
  </si>
  <si>
    <t>Platanthera chlorantha</t>
  </si>
  <si>
    <t>Linaigrette à feuilles étroites</t>
  </si>
  <si>
    <t>Eriophorum polystachion</t>
  </si>
  <si>
    <t>Salicaire commune</t>
  </si>
  <si>
    <t>Lythrum salicaria</t>
  </si>
  <si>
    <t>Potentille stérile</t>
  </si>
  <si>
    <t>Potentilla sterilis</t>
  </si>
  <si>
    <t>Solidage verge d'or</t>
  </si>
  <si>
    <t>Solidago virgaurea</t>
  </si>
  <si>
    <t>Sceau de Salomon à feuilles verticillées</t>
  </si>
  <si>
    <t>Polygonatum verticillatum</t>
  </si>
  <si>
    <t>Montie des sources</t>
  </si>
  <si>
    <t>Montia fontana</t>
  </si>
  <si>
    <t>Renoncule à feuilles de platane</t>
  </si>
  <si>
    <t>Ranunculus platanifolius</t>
  </si>
  <si>
    <t>Succise des prés</t>
  </si>
  <si>
    <t>Succisa pratensis</t>
  </si>
  <si>
    <t>Trèfle d’eau</t>
  </si>
  <si>
    <t>Menyanthes trifoliata</t>
  </si>
  <si>
    <t>Potamot à feuilles de renouée</t>
  </si>
  <si>
    <t>Potamogeton polygonifolius</t>
  </si>
  <si>
    <t>Raiponce en épi</t>
  </si>
  <si>
    <t>Phyteuma spicatum</t>
  </si>
  <si>
    <t>Crépis des marais</t>
  </si>
  <si>
    <t>Crepis paludosa</t>
  </si>
  <si>
    <t>IQH =</t>
  </si>
  <si>
    <t>TYPE :</t>
  </si>
  <si>
    <t>ligneux</t>
  </si>
  <si>
    <t>g</t>
  </si>
  <si>
    <t>graminées</t>
  </si>
  <si>
    <t xml:space="preserve">c </t>
  </si>
  <si>
    <t>jonc, caraex...</t>
  </si>
  <si>
    <t>INTERET :</t>
  </si>
  <si>
    <t>signe de dégradation</t>
  </si>
  <si>
    <t>signe de qualité</t>
  </si>
  <si>
    <t>plutôt rare dans les environs</t>
  </si>
  <si>
    <t>Corrélation avec abondance D</t>
  </si>
  <si>
    <t>Abondance D</t>
  </si>
  <si>
    <t>Ecart :</t>
  </si>
  <si>
    <t>X</t>
  </si>
  <si>
    <t>Corrélation avec abondance Q + R</t>
  </si>
  <si>
    <t>Abondance Q + R</t>
  </si>
  <si>
    <t>Corrélation avec IQH</t>
  </si>
  <si>
    <t>IQH en 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</si>
</sst>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textRotation="90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selection activeCell="O1" sqref="O1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5" width="5.140625" style="0" customWidth="1"/>
    <col min="16" max="16384" width="11.57421875" style="0" customWidth="1"/>
  </cols>
  <sheetData>
    <row r="1" spans="1:256" s="5" customFormat="1" ht="33">
      <c r="A1" s="2" t="s">
        <v>0</v>
      </c>
      <c r="B1" s="3"/>
      <c r="C1" s="3"/>
      <c r="D1" s="3"/>
      <c r="E1" s="3"/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ht="15">
      <c r="A2" s="6" t="s">
        <v>11</v>
      </c>
      <c r="B2" s="3"/>
      <c r="C2" s="3"/>
      <c r="D2" s="3"/>
      <c r="E2" s="3"/>
      <c r="F2" s="7">
        <v>-3</v>
      </c>
      <c r="G2" s="7">
        <v>-10</v>
      </c>
      <c r="H2" s="7">
        <v>2</v>
      </c>
      <c r="I2" s="7">
        <v>-1</v>
      </c>
      <c r="J2" s="7">
        <v>5</v>
      </c>
      <c r="K2" s="7">
        <v>2</v>
      </c>
      <c r="L2" s="7">
        <v>4</v>
      </c>
      <c r="M2" s="7">
        <v>10</v>
      </c>
      <c r="N2" s="7">
        <v>10</v>
      </c>
      <c r="O2" s="7">
        <v>10</v>
      </c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5">
      <c r="A3" s="6" t="s">
        <v>12</v>
      </c>
      <c r="B3" s="3"/>
      <c r="C3" s="3"/>
      <c r="D3" s="3"/>
      <c r="E3" s="3"/>
      <c r="F3" s="7">
        <v>1</v>
      </c>
      <c r="G3" s="7">
        <v>2</v>
      </c>
      <c r="H3" s="7">
        <v>3</v>
      </c>
      <c r="I3" s="7">
        <v>4</v>
      </c>
      <c r="J3" s="7">
        <v>6</v>
      </c>
      <c r="K3" s="7">
        <v>7</v>
      </c>
      <c r="L3" s="7">
        <v>8</v>
      </c>
      <c r="M3" s="7">
        <v>8</v>
      </c>
      <c r="N3" s="7">
        <v>8</v>
      </c>
      <c r="O3" s="7">
        <v>10</v>
      </c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" customFormat="1" ht="15">
      <c r="A4" s="2"/>
      <c r="B4" s="3"/>
      <c r="C4" s="3"/>
      <c r="D4" s="3"/>
      <c r="E4" s="3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" customFormat="1" ht="15">
      <c r="A5" s="2"/>
      <c r="B5" s="3"/>
      <c r="C5" s="3"/>
      <c r="D5" s="3"/>
      <c r="E5" s="3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" customFormat="1" ht="15">
      <c r="A6" s="2" t="s">
        <v>13</v>
      </c>
      <c r="B6" s="3"/>
      <c r="C6" s="3"/>
      <c r="D6" s="3"/>
      <c r="E6" s="3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5" customFormat="1" ht="35.25">
      <c r="A7" s="8" t="s">
        <v>14</v>
      </c>
      <c r="B7" s="9" t="s">
        <v>15</v>
      </c>
      <c r="C7" s="9" t="s">
        <v>16</v>
      </c>
      <c r="D7" s="10" t="s">
        <v>17</v>
      </c>
      <c r="E7" s="10" t="s">
        <v>18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5" ht="15">
      <c r="A8" s="11">
        <v>9340</v>
      </c>
      <c r="B8" s="11" t="s">
        <v>19</v>
      </c>
      <c r="C8" s="11" t="s">
        <v>20</v>
      </c>
      <c r="D8" s="11"/>
      <c r="E8" s="11" t="s">
        <v>21</v>
      </c>
      <c r="F8" s="11">
        <v>0</v>
      </c>
      <c r="G8" s="11">
        <v>1</v>
      </c>
      <c r="H8" s="11">
        <v>2</v>
      </c>
      <c r="I8" s="11">
        <v>0</v>
      </c>
      <c r="J8" s="11">
        <v>1</v>
      </c>
      <c r="K8" s="11">
        <v>1</v>
      </c>
      <c r="L8" s="11">
        <v>0</v>
      </c>
      <c r="M8" s="11">
        <v>0</v>
      </c>
      <c r="N8" s="11">
        <v>1</v>
      </c>
      <c r="O8" s="11">
        <v>0</v>
      </c>
    </row>
    <row r="9" spans="1:15" ht="15">
      <c r="A9" s="11">
        <v>2160</v>
      </c>
      <c r="B9" s="11" t="s">
        <v>22</v>
      </c>
      <c r="C9" s="11" t="s">
        <v>23</v>
      </c>
      <c r="D9" s="11"/>
      <c r="E9" s="11" t="s">
        <v>21</v>
      </c>
      <c r="F9" s="11">
        <v>1</v>
      </c>
      <c r="G9" s="11">
        <v>2</v>
      </c>
      <c r="H9" s="11">
        <v>2</v>
      </c>
      <c r="I9" s="11">
        <v>0</v>
      </c>
      <c r="J9" s="11">
        <v>1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</row>
    <row r="10" spans="1:15" ht="15">
      <c r="A10" s="11">
        <v>7950</v>
      </c>
      <c r="B10" s="11" t="s">
        <v>24</v>
      </c>
      <c r="C10" s="11" t="s">
        <v>25</v>
      </c>
      <c r="D10" s="11"/>
      <c r="E10" s="11" t="s">
        <v>21</v>
      </c>
      <c r="F10" s="11">
        <v>0</v>
      </c>
      <c r="G10" s="11">
        <v>0</v>
      </c>
      <c r="H10" s="11">
        <v>2</v>
      </c>
      <c r="I10" s="11">
        <v>0</v>
      </c>
      <c r="J10" s="11">
        <v>1</v>
      </c>
      <c r="K10" s="11">
        <v>1</v>
      </c>
      <c r="L10" s="11">
        <v>0</v>
      </c>
      <c r="M10" s="11">
        <v>1</v>
      </c>
      <c r="N10" s="11">
        <v>1</v>
      </c>
      <c r="O10" s="11">
        <v>0</v>
      </c>
    </row>
    <row r="11" spans="1:15" ht="15">
      <c r="A11" s="11">
        <v>5870</v>
      </c>
      <c r="B11" s="11" t="s">
        <v>26</v>
      </c>
      <c r="C11" s="11" t="s">
        <v>27</v>
      </c>
      <c r="D11" s="11" t="s">
        <v>28</v>
      </c>
      <c r="E11" s="11" t="s">
        <v>21</v>
      </c>
      <c r="F11" s="11">
        <v>0</v>
      </c>
      <c r="G11" s="11">
        <v>1</v>
      </c>
      <c r="H11" s="11">
        <v>1</v>
      </c>
      <c r="I11" s="11">
        <v>2</v>
      </c>
      <c r="J11" s="11">
        <v>1</v>
      </c>
      <c r="K11" s="11">
        <v>3</v>
      </c>
      <c r="L11" s="11">
        <v>0</v>
      </c>
      <c r="M11" s="11">
        <v>1</v>
      </c>
      <c r="N11" s="11">
        <v>0</v>
      </c>
      <c r="O11" s="11">
        <v>1</v>
      </c>
    </row>
    <row r="12" spans="1:15" ht="15">
      <c r="A12" s="11">
        <v>6000</v>
      </c>
      <c r="B12" s="11" t="s">
        <v>29</v>
      </c>
      <c r="C12" s="11" t="s">
        <v>30</v>
      </c>
      <c r="D12" s="11"/>
      <c r="E12" s="11" t="s">
        <v>21</v>
      </c>
      <c r="F12" s="11">
        <v>2</v>
      </c>
      <c r="G12" s="11">
        <v>4</v>
      </c>
      <c r="H12" s="11">
        <v>0</v>
      </c>
      <c r="I12" s="11">
        <v>0</v>
      </c>
      <c r="J12" s="11">
        <v>3</v>
      </c>
      <c r="K12" s="11">
        <v>1</v>
      </c>
      <c r="L12" s="11">
        <v>3</v>
      </c>
      <c r="M12" s="11">
        <v>2</v>
      </c>
      <c r="N12" s="11">
        <v>0</v>
      </c>
      <c r="O12" s="11">
        <v>0</v>
      </c>
    </row>
    <row r="13" spans="6:15" ht="12.75">
      <c r="F13" s="12">
        <f>SUM(F8:F12)</f>
        <v>3</v>
      </c>
      <c r="G13" s="12">
        <f>SUM(G8:G12)</f>
        <v>8</v>
      </c>
      <c r="H13" s="12">
        <f>SUM(H8:H12)</f>
        <v>7</v>
      </c>
      <c r="I13" s="12">
        <f>SUM(I8:I12)</f>
        <v>2</v>
      </c>
      <c r="J13" s="12">
        <f>SUM(J8:J12)</f>
        <v>7</v>
      </c>
      <c r="K13" s="12">
        <f>SUM(K8:K12)</f>
        <v>7</v>
      </c>
      <c r="L13" s="12">
        <f>SUM(L8:L12)</f>
        <v>3</v>
      </c>
      <c r="M13" s="12">
        <f>SUM(M8:M12)</f>
        <v>4</v>
      </c>
      <c r="N13" s="12">
        <f>SUM(N8:N12)</f>
        <v>2</v>
      </c>
      <c r="O13" s="12">
        <f>SUM(O8:O12)</f>
        <v>1</v>
      </c>
    </row>
    <row r="14" spans="6:15" ht="12.75"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56" s="5" customFormat="1" ht="15">
      <c r="A15" s="2" t="s">
        <v>31</v>
      </c>
      <c r="B15" s="3"/>
      <c r="C15" s="3"/>
      <c r="D15" s="3"/>
      <c r="E15" s="3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35.25">
      <c r="A16" s="8" t="s">
        <v>14</v>
      </c>
      <c r="B16" s="9" t="s">
        <v>15</v>
      </c>
      <c r="C16" s="9" t="s">
        <v>16</v>
      </c>
      <c r="D16" s="10" t="s">
        <v>17</v>
      </c>
      <c r="E16" s="10" t="s">
        <v>18</v>
      </c>
      <c r="F16" s="4" t="s">
        <v>1</v>
      </c>
      <c r="G16" s="4" t="s">
        <v>2</v>
      </c>
      <c r="H16" s="4" t="s">
        <v>3</v>
      </c>
      <c r="I16" s="4" t="s">
        <v>4</v>
      </c>
      <c r="J16" s="4" t="s">
        <v>5</v>
      </c>
      <c r="K16" s="4" t="s">
        <v>6</v>
      </c>
      <c r="L16" s="4" t="s">
        <v>7</v>
      </c>
      <c r="M16" s="4" t="s">
        <v>8</v>
      </c>
      <c r="N16" s="4" t="s">
        <v>9</v>
      </c>
      <c r="O16" s="4" t="s">
        <v>10</v>
      </c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5" ht="15">
      <c r="A17" s="11">
        <v>3340</v>
      </c>
      <c r="B17" s="11" t="s">
        <v>32</v>
      </c>
      <c r="C17" s="11" t="s">
        <v>33</v>
      </c>
      <c r="D17" s="11"/>
      <c r="E17" s="11" t="s">
        <v>34</v>
      </c>
      <c r="F17" s="11">
        <v>0</v>
      </c>
      <c r="G17" s="11">
        <v>1</v>
      </c>
      <c r="H17" s="11">
        <v>2</v>
      </c>
      <c r="I17" s="11">
        <v>0</v>
      </c>
      <c r="J17" s="11">
        <v>1</v>
      </c>
      <c r="K17" s="11">
        <v>2</v>
      </c>
      <c r="L17" s="11">
        <v>0</v>
      </c>
      <c r="M17" s="11">
        <v>2</v>
      </c>
      <c r="N17" s="11">
        <v>0.5</v>
      </c>
      <c r="O17" s="11">
        <v>0</v>
      </c>
    </row>
    <row r="18" spans="1:15" ht="15">
      <c r="A18" s="11">
        <v>7820</v>
      </c>
      <c r="B18" s="11" t="s">
        <v>35</v>
      </c>
      <c r="C18" s="11" t="s">
        <v>36</v>
      </c>
      <c r="D18" s="11"/>
      <c r="E18" s="11" t="s">
        <v>34</v>
      </c>
      <c r="F18" s="11">
        <v>0</v>
      </c>
      <c r="G18" s="11">
        <v>1</v>
      </c>
      <c r="H18" s="11">
        <v>0</v>
      </c>
      <c r="I18" s="11">
        <v>0</v>
      </c>
      <c r="J18" s="11">
        <v>2</v>
      </c>
      <c r="K18" s="11">
        <v>0</v>
      </c>
      <c r="L18" s="11">
        <v>0</v>
      </c>
      <c r="M18" s="11">
        <v>1</v>
      </c>
      <c r="N18" s="11">
        <v>0.5</v>
      </c>
      <c r="O18" s="11">
        <v>0</v>
      </c>
    </row>
    <row r="19" spans="1:15" ht="15">
      <c r="A19" s="11">
        <v>10090</v>
      </c>
      <c r="B19" s="11" t="s">
        <v>37</v>
      </c>
      <c r="C19" s="11" t="s">
        <v>38</v>
      </c>
      <c r="D19" s="11"/>
      <c r="E19" s="11" t="s">
        <v>34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1</v>
      </c>
      <c r="M19" s="11">
        <v>0</v>
      </c>
      <c r="N19" s="11">
        <v>1</v>
      </c>
      <c r="O19" s="11">
        <v>1</v>
      </c>
    </row>
    <row r="20" spans="1:15" ht="15">
      <c r="A20" s="11">
        <v>11890</v>
      </c>
      <c r="B20" s="11" t="s">
        <v>39</v>
      </c>
      <c r="C20" s="11" t="s">
        <v>40</v>
      </c>
      <c r="D20" s="11" t="s">
        <v>41</v>
      </c>
      <c r="E20" s="11" t="s">
        <v>34</v>
      </c>
      <c r="F20" s="11">
        <v>0</v>
      </c>
      <c r="G20" s="11">
        <v>0</v>
      </c>
      <c r="H20" s="11">
        <v>0.5</v>
      </c>
      <c r="I20" s="11">
        <v>0.5</v>
      </c>
      <c r="J20" s="11">
        <v>0</v>
      </c>
      <c r="K20" s="11">
        <v>0.5</v>
      </c>
      <c r="L20" s="11">
        <v>1</v>
      </c>
      <c r="M20" s="11">
        <v>1</v>
      </c>
      <c r="N20" s="11">
        <v>0</v>
      </c>
      <c r="O20" s="11">
        <v>2</v>
      </c>
    </row>
    <row r="21" spans="1:15" ht="15">
      <c r="A21" s="11">
        <v>3890</v>
      </c>
      <c r="B21" s="11" t="s">
        <v>42</v>
      </c>
      <c r="C21" s="11" t="s">
        <v>43</v>
      </c>
      <c r="D21" s="11"/>
      <c r="E21" s="11" t="s">
        <v>34</v>
      </c>
      <c r="F21" s="11">
        <v>0</v>
      </c>
      <c r="G21" s="11">
        <v>0</v>
      </c>
      <c r="H21" s="11">
        <v>0</v>
      </c>
      <c r="I21" s="11">
        <v>0.5</v>
      </c>
      <c r="J21" s="11">
        <v>0</v>
      </c>
      <c r="K21" s="11">
        <v>1</v>
      </c>
      <c r="L21" s="11">
        <v>1</v>
      </c>
      <c r="M21" s="11">
        <v>0.5</v>
      </c>
      <c r="N21" s="11">
        <v>0.5</v>
      </c>
      <c r="O21" s="11">
        <v>0.5</v>
      </c>
    </row>
    <row r="22" spans="6:15" ht="12.75">
      <c r="F22" s="12">
        <f>SUM(F17:F21)</f>
        <v>0</v>
      </c>
      <c r="G22" s="12">
        <f>SUM(G17:G21)</f>
        <v>2</v>
      </c>
      <c r="H22" s="12">
        <f>SUM(H17:H21)</f>
        <v>2.5</v>
      </c>
      <c r="I22" s="12">
        <f>SUM(I17:I21)</f>
        <v>1</v>
      </c>
      <c r="J22" s="12">
        <f>SUM(J17:J21)</f>
        <v>3</v>
      </c>
      <c r="K22" s="12">
        <f>SUM(K17:K21)</f>
        <v>4.5</v>
      </c>
      <c r="L22" s="12">
        <f>SUM(L17:L21)</f>
        <v>3</v>
      </c>
      <c r="M22" s="12">
        <f>SUM(M17:M21)</f>
        <v>4.5</v>
      </c>
      <c r="N22" s="12">
        <f>SUM(N17:N21)</f>
        <v>2.5</v>
      </c>
      <c r="O22" s="12">
        <f>SUM(O17:O21)</f>
        <v>3.5</v>
      </c>
    </row>
    <row r="23" spans="6:15" ht="12.75"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256" s="5" customFormat="1" ht="15">
      <c r="A24" s="2" t="s">
        <v>44</v>
      </c>
      <c r="B24" s="3"/>
      <c r="C24" s="3"/>
      <c r="D24" s="3"/>
      <c r="E24" s="3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5" customFormat="1" ht="35.25">
      <c r="A25" s="8" t="s">
        <v>14</v>
      </c>
      <c r="B25" s="9" t="s">
        <v>15</v>
      </c>
      <c r="C25" s="9" t="s">
        <v>16</v>
      </c>
      <c r="D25" s="10" t="s">
        <v>17</v>
      </c>
      <c r="E25" s="10" t="s">
        <v>18</v>
      </c>
      <c r="F25" s="4" t="s">
        <v>1</v>
      </c>
      <c r="G25" s="4" t="s">
        <v>2</v>
      </c>
      <c r="H25" s="4" t="s">
        <v>3</v>
      </c>
      <c r="I25" s="4" t="s">
        <v>4</v>
      </c>
      <c r="J25" s="4" t="s">
        <v>5</v>
      </c>
      <c r="K25" s="4" t="s">
        <v>6</v>
      </c>
      <c r="L25" s="4" t="s">
        <v>7</v>
      </c>
      <c r="M25" s="4" t="s">
        <v>8</v>
      </c>
      <c r="N25" s="4" t="s">
        <v>9</v>
      </c>
      <c r="O25" s="4" t="s">
        <v>10</v>
      </c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5" ht="15">
      <c r="A26" s="11">
        <v>6710</v>
      </c>
      <c r="B26" s="11" t="s">
        <v>45</v>
      </c>
      <c r="C26" s="11" t="s">
        <v>46</v>
      </c>
      <c r="D26" s="11"/>
      <c r="E26" s="11" t="s">
        <v>47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0.5</v>
      </c>
      <c r="O26" s="11">
        <v>0</v>
      </c>
    </row>
    <row r="27" spans="1:15" ht="15">
      <c r="A27" s="11">
        <v>10910</v>
      </c>
      <c r="B27" s="11" t="s">
        <v>48</v>
      </c>
      <c r="C27" s="11" t="s">
        <v>49</v>
      </c>
      <c r="D27" s="11"/>
      <c r="E27" s="11" t="s">
        <v>47</v>
      </c>
      <c r="F27" s="11">
        <v>0.5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>
      <c r="A28" s="11">
        <v>9380</v>
      </c>
      <c r="B28" s="11" t="s">
        <v>50</v>
      </c>
      <c r="C28" s="11" t="s">
        <v>51</v>
      </c>
      <c r="D28" s="11"/>
      <c r="E28" s="11" t="s">
        <v>47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0.5</v>
      </c>
      <c r="N28" s="11">
        <v>0</v>
      </c>
      <c r="O28" s="11">
        <v>0</v>
      </c>
    </row>
    <row r="29" spans="1:15" ht="15">
      <c r="A29" s="11">
        <v>13620</v>
      </c>
      <c r="B29" s="11" t="s">
        <v>52</v>
      </c>
      <c r="C29" s="11" t="s">
        <v>53</v>
      </c>
      <c r="D29" s="11"/>
      <c r="E29" s="11" t="s">
        <v>47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0.5</v>
      </c>
      <c r="N29" s="11">
        <v>0.5</v>
      </c>
      <c r="O29" s="11">
        <v>0</v>
      </c>
    </row>
    <row r="30" spans="1:15" ht="15">
      <c r="A30" s="11">
        <v>11949</v>
      </c>
      <c r="B30" s="11" t="s">
        <v>54</v>
      </c>
      <c r="C30" s="11" t="s">
        <v>55</v>
      </c>
      <c r="D30" s="11" t="s">
        <v>41</v>
      </c>
      <c r="E30" s="11" t="s">
        <v>47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0.5</v>
      </c>
      <c r="N30" s="11">
        <v>0</v>
      </c>
      <c r="O30" s="11">
        <v>0</v>
      </c>
    </row>
    <row r="31" spans="1:15" ht="15">
      <c r="A31" s="11">
        <v>7090</v>
      </c>
      <c r="B31" s="11" t="s">
        <v>56</v>
      </c>
      <c r="C31" s="11" t="s">
        <v>57</v>
      </c>
      <c r="D31" s="11"/>
      <c r="E31" s="11" t="s">
        <v>47</v>
      </c>
      <c r="F31" s="11">
        <v>0</v>
      </c>
      <c r="G31" s="11">
        <v>0</v>
      </c>
      <c r="H31" s="11">
        <v>0</v>
      </c>
      <c r="I31" s="11">
        <v>0</v>
      </c>
      <c r="J31" s="11">
        <v>0.5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>
      <c r="A32" s="11">
        <v>5910</v>
      </c>
      <c r="B32" s="11" t="s">
        <v>58</v>
      </c>
      <c r="C32" s="11" t="s">
        <v>59</v>
      </c>
      <c r="D32" s="11"/>
      <c r="E32" s="11" t="s">
        <v>47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>
      <c r="A33" s="11">
        <v>10740</v>
      </c>
      <c r="B33" s="11" t="s">
        <v>60</v>
      </c>
      <c r="C33" s="11" t="s">
        <v>61</v>
      </c>
      <c r="D33" s="11"/>
      <c r="E33" s="11" t="s">
        <v>47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0.5</v>
      </c>
      <c r="O33" s="11">
        <v>0</v>
      </c>
    </row>
    <row r="34" spans="1:15" ht="15">
      <c r="A34" s="11">
        <v>13280</v>
      </c>
      <c r="B34" s="11" t="s">
        <v>62</v>
      </c>
      <c r="C34" s="11" t="s">
        <v>63</v>
      </c>
      <c r="D34" s="11"/>
      <c r="E34" s="11" t="s">
        <v>47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0.5</v>
      </c>
    </row>
    <row r="35" spans="1:15" ht="15">
      <c r="A35" s="11">
        <v>3030</v>
      </c>
      <c r="B35" s="11" t="s">
        <v>64</v>
      </c>
      <c r="C35" s="11" t="s">
        <v>65</v>
      </c>
      <c r="D35" s="11"/>
      <c r="E35" s="11" t="s">
        <v>47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0.5</v>
      </c>
      <c r="O35" s="11">
        <v>0</v>
      </c>
    </row>
    <row r="36" spans="1:15" ht="15">
      <c r="A36" s="11">
        <v>1681</v>
      </c>
      <c r="B36" s="11" t="s">
        <v>66</v>
      </c>
      <c r="C36" s="11" t="s">
        <v>67</v>
      </c>
      <c r="D36" s="11"/>
      <c r="E36" s="11" t="s">
        <v>47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0.5</v>
      </c>
      <c r="L36" s="11">
        <v>0</v>
      </c>
      <c r="M36" s="11">
        <v>0</v>
      </c>
      <c r="N36" s="11">
        <v>0</v>
      </c>
      <c r="O36" s="11">
        <v>0</v>
      </c>
    </row>
    <row r="37" spans="1:15" ht="15">
      <c r="A37" s="11">
        <v>10660</v>
      </c>
      <c r="B37" s="11" t="s">
        <v>68</v>
      </c>
      <c r="C37" s="11" t="s">
        <v>69</v>
      </c>
      <c r="D37" s="11"/>
      <c r="E37" s="11" t="s">
        <v>47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0.5</v>
      </c>
      <c r="N37" s="11">
        <v>0.5</v>
      </c>
      <c r="O37" s="11">
        <v>0</v>
      </c>
    </row>
    <row r="38" spans="1:15" ht="15">
      <c r="A38" s="11">
        <v>8000</v>
      </c>
      <c r="B38" s="11" t="s">
        <v>70</v>
      </c>
      <c r="C38" s="11" t="s">
        <v>71</v>
      </c>
      <c r="D38" s="11"/>
      <c r="E38" s="11" t="s">
        <v>47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0.5</v>
      </c>
      <c r="M38" s="11">
        <v>0.5</v>
      </c>
      <c r="N38" s="11">
        <v>0</v>
      </c>
      <c r="O38" s="11">
        <v>0</v>
      </c>
    </row>
    <row r="39" spans="1:15" ht="15">
      <c r="A39" s="11">
        <v>11770</v>
      </c>
      <c r="B39" s="11" t="s">
        <v>72</v>
      </c>
      <c r="C39" s="11" t="s">
        <v>73</v>
      </c>
      <c r="D39" s="11"/>
      <c r="E39" s="11" t="s">
        <v>47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0.5</v>
      </c>
      <c r="M39" s="11">
        <v>0</v>
      </c>
      <c r="N39" s="11">
        <v>0</v>
      </c>
      <c r="O39" s="11">
        <v>0</v>
      </c>
    </row>
    <row r="40" spans="1:15" ht="15">
      <c r="A40" s="11">
        <v>10190</v>
      </c>
      <c r="B40" s="11" t="s">
        <v>74</v>
      </c>
      <c r="C40" s="11" t="s">
        <v>75</v>
      </c>
      <c r="D40" s="11"/>
      <c r="E40" s="11" t="s">
        <v>47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0.5</v>
      </c>
      <c r="N40" s="11">
        <v>0.5</v>
      </c>
      <c r="O40" s="11">
        <v>0</v>
      </c>
    </row>
    <row r="41" spans="1:15" ht="15">
      <c r="A41" s="11">
        <v>11000</v>
      </c>
      <c r="B41" s="11" t="s">
        <v>76</v>
      </c>
      <c r="C41" s="11" t="s">
        <v>77</v>
      </c>
      <c r="D41" s="11"/>
      <c r="E41" s="11" t="s">
        <v>47</v>
      </c>
      <c r="F41" s="11">
        <v>0</v>
      </c>
      <c r="G41" s="11">
        <v>0</v>
      </c>
      <c r="H41" s="11">
        <v>0.5</v>
      </c>
      <c r="I41" s="11">
        <v>0</v>
      </c>
      <c r="J41" s="11">
        <v>0</v>
      </c>
      <c r="K41" s="11">
        <v>0</v>
      </c>
      <c r="L41" s="11">
        <v>0</v>
      </c>
      <c r="M41" s="11">
        <v>0.5</v>
      </c>
      <c r="N41" s="11">
        <v>0.5</v>
      </c>
      <c r="O41" s="11">
        <v>0</v>
      </c>
    </row>
    <row r="42" spans="6:15" ht="12.75">
      <c r="F42" s="12">
        <f>SUM(F26:F41)</f>
        <v>0.5</v>
      </c>
      <c r="G42" s="12">
        <f>SUM(G26:G41)</f>
        <v>0</v>
      </c>
      <c r="H42" s="12">
        <f>SUM(H26:H41)</f>
        <v>0.5</v>
      </c>
      <c r="I42" s="12">
        <f>SUM(I26:I41)</f>
        <v>0</v>
      </c>
      <c r="J42" s="12">
        <f>SUM(J26:J41)</f>
        <v>0.5</v>
      </c>
      <c r="K42" s="12">
        <f>SUM(K26:K41)</f>
        <v>0.5</v>
      </c>
      <c r="L42" s="12">
        <f>SUM(L26:L41)</f>
        <v>1</v>
      </c>
      <c r="M42" s="12">
        <f>SUM(M26:M41)</f>
        <v>3.5</v>
      </c>
      <c r="N42" s="12">
        <f>SUM(N26:N41)</f>
        <v>3.5</v>
      </c>
      <c r="O42" s="12">
        <f>SUM(O26:O41)</f>
        <v>0.5</v>
      </c>
    </row>
    <row r="43" spans="6:15" ht="12.75"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2:15" ht="12.75">
      <c r="B44" s="13" t="s">
        <v>78</v>
      </c>
      <c r="F44" s="14">
        <f>100*(F22+F42)/(F13+F22+F42)</f>
        <v>14.285714285714286</v>
      </c>
      <c r="G44" s="14">
        <f>100*(G22+G42)/(G13+G22+G42)</f>
        <v>20</v>
      </c>
      <c r="H44" s="14">
        <f>100*(H22+H42)/(H13+H22+H42)</f>
        <v>30</v>
      </c>
      <c r="I44" s="14">
        <f>100*(I22+I42)/(I13+I22+I42)</f>
        <v>33.333333333333336</v>
      </c>
      <c r="J44" s="14">
        <f>100*(J22+J42)/(J13+J22+J42)</f>
        <v>33.333333333333336</v>
      </c>
      <c r="K44" s="14">
        <f>100*(K22+K42)/(K13+K22+K42)</f>
        <v>41.666666666666664</v>
      </c>
      <c r="L44" s="14">
        <f>100*(L22+L42)/(L13+L22+L42)</f>
        <v>57.142857142857146</v>
      </c>
      <c r="M44" s="14">
        <f>100*(M22+M42)/(M13+M22+M42)</f>
        <v>66.66666666666667</v>
      </c>
      <c r="N44" s="14">
        <f>100*(N22+N42)/(N13+N22+N42)</f>
        <v>75</v>
      </c>
      <c r="O44" s="14">
        <f>100*(O22+O42)/(O13+O22+O42)</f>
        <v>80</v>
      </c>
    </row>
    <row r="45" spans="6:15" ht="12.75"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6:15" ht="12.75"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7:15" ht="12.75">
      <c r="G47" s="1"/>
      <c r="H47" s="1"/>
      <c r="I47" s="1"/>
      <c r="J47" s="1"/>
      <c r="K47" s="1"/>
      <c r="N47" s="1"/>
      <c r="O47" s="1"/>
    </row>
    <row r="48" spans="6:15" ht="12.75"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6:15" ht="12.75"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t="s">
        <v>79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2" ht="12.75">
      <c r="A51" t="s">
        <v>28</v>
      </c>
      <c r="B51" t="s">
        <v>80</v>
      </c>
    </row>
    <row r="52" spans="1:2" ht="12.75">
      <c r="A52" t="s">
        <v>81</v>
      </c>
      <c r="B52" t="s">
        <v>82</v>
      </c>
    </row>
    <row r="53" spans="1:2" ht="12.75">
      <c r="A53" t="s">
        <v>83</v>
      </c>
      <c r="B53" t="s">
        <v>84</v>
      </c>
    </row>
    <row r="55" ht="12.75">
      <c r="A55" t="s">
        <v>85</v>
      </c>
    </row>
    <row r="56" spans="1:2" ht="12.75">
      <c r="A56" t="s">
        <v>21</v>
      </c>
      <c r="B56" t="s">
        <v>86</v>
      </c>
    </row>
    <row r="57" spans="1:2" ht="12.75">
      <c r="A57" t="s">
        <v>34</v>
      </c>
      <c r="B57" t="s">
        <v>87</v>
      </c>
    </row>
    <row r="58" spans="1:2" ht="12.75">
      <c r="A58" t="s">
        <v>47</v>
      </c>
      <c r="B58" t="s">
        <v>88</v>
      </c>
    </row>
  </sheetData>
  <sheetProtection/>
  <conditionalFormatting sqref="A8:O12 A17:O21 A26:O41">
    <cfRule type="expression" priority="1" dxfId="0" stopIfTrue="1">
      <formula>IF(MOD(CELL("ROW",$A8),2)&lt;&gt;1,TRUE)</formula>
    </cfRule>
  </conditionalFormatting>
  <conditionalFormatting sqref="A2:A3">
    <cfRule type="expression" priority="2" dxfId="1" stopIfTrue="1">
      <formula>0</formula>
    </cfRule>
  </conditionalFormatting>
  <conditionalFormatting sqref="F2:O3">
    <cfRule type="expression" priority="3" dxfId="1" stopIfTrue="1">
      <formula>0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N21" sqref="N21"/>
    </sheetView>
  </sheetViews>
  <sheetFormatPr defaultColWidth="12.57421875" defaultRowHeight="12.75"/>
  <cols>
    <col min="1" max="1" width="31.57421875" style="0" customWidth="1"/>
    <col min="2" max="11" width="4.57421875" style="0" customWidth="1"/>
    <col min="12" max="12" width="27.7109375" style="0" customWidth="1"/>
    <col min="13" max="16384" width="11.57421875" style="0" customWidth="1"/>
  </cols>
  <sheetData>
    <row r="1" spans="2:12" ht="33">
      <c r="B1" s="4" t="str">
        <f>Encodage!F$1</f>
        <v>LFM</v>
      </c>
      <c r="C1" s="4" t="str">
        <f>Encodage!G$1</f>
        <v>LFPAS</v>
      </c>
      <c r="D1" s="4" t="str">
        <f>Encodage!H$1</f>
        <v>FFGH</v>
      </c>
      <c r="E1" s="4" t="str">
        <f>Encodage!I$1</f>
        <v>BBSE</v>
      </c>
      <c r="F1" s="4" t="str">
        <f>Encodage!J$1</f>
        <v>LFPAC</v>
      </c>
      <c r="G1" s="4" t="str">
        <f>Encodage!K$1</f>
        <v>FFHP</v>
      </c>
      <c r="H1" s="4" t="str">
        <f>Encodage!L$1</f>
        <v>LFE</v>
      </c>
      <c r="I1" s="4" t="str">
        <f>Encodage!M$1</f>
        <v>LFAC</v>
      </c>
      <c r="J1" s="4" t="str">
        <f>Encodage!N$1</f>
        <v>LFAE</v>
      </c>
      <c r="K1" s="4" t="str">
        <f>Encodage!O$1</f>
        <v>BBNO</v>
      </c>
      <c r="L1" s="15" t="s">
        <v>89</v>
      </c>
    </row>
    <row r="2" spans="1:12" ht="26.25">
      <c r="A2" s="16" t="str">
        <f>Encodage!A$2</f>
        <v>Nombre d'année de pâturage (+) ou d'adandon (-)</v>
      </c>
      <c r="B2" s="7">
        <f>Encodage!F$2</f>
        <v>-3</v>
      </c>
      <c r="C2" s="7">
        <f>Encodage!G$2</f>
        <v>-10</v>
      </c>
      <c r="D2" s="7">
        <f>Encodage!H$2</f>
        <v>2</v>
      </c>
      <c r="E2" s="7">
        <f>Encodage!I$2</f>
        <v>-1</v>
      </c>
      <c r="F2" s="7">
        <f>Encodage!J$2</f>
        <v>5</v>
      </c>
      <c r="G2" s="7">
        <f>Encodage!K$2</f>
        <v>2</v>
      </c>
      <c r="H2" s="7">
        <f>Encodage!L$2</f>
        <v>4</v>
      </c>
      <c r="I2" s="7">
        <f>Encodage!M$2</f>
        <v>10</v>
      </c>
      <c r="J2" s="7">
        <f>Encodage!N$2</f>
        <v>10</v>
      </c>
      <c r="K2" s="7">
        <f>Encodage!O$2</f>
        <v>10</v>
      </c>
      <c r="L2" s="1">
        <f>CORREL(B$4:K$4,B2:K2)</f>
        <v>-0.48910446199667135</v>
      </c>
    </row>
    <row r="3" spans="1:12" ht="15">
      <c r="A3" s="16" t="str">
        <f>Encodage!A$3</f>
        <v>Estimation de la biodiversité sur 10</v>
      </c>
      <c r="B3" s="7">
        <f>Encodage!F$3</f>
        <v>1</v>
      </c>
      <c r="C3" s="7">
        <f>Encodage!G$3</f>
        <v>2</v>
      </c>
      <c r="D3" s="7">
        <f>Encodage!H$3</f>
        <v>3</v>
      </c>
      <c r="E3" s="7">
        <f>Encodage!I$3</f>
        <v>4</v>
      </c>
      <c r="F3" s="7">
        <f>Encodage!J$3</f>
        <v>6</v>
      </c>
      <c r="G3" s="7">
        <f>Encodage!K$3</f>
        <v>7</v>
      </c>
      <c r="H3" s="7">
        <f>Encodage!L$3</f>
        <v>8</v>
      </c>
      <c r="I3" s="7">
        <f>Encodage!M$3</f>
        <v>8</v>
      </c>
      <c r="J3" s="7">
        <f>Encodage!N$3</f>
        <v>8</v>
      </c>
      <c r="K3" s="7">
        <f>Encodage!O$3</f>
        <v>10</v>
      </c>
      <c r="L3" s="1">
        <f>CORREL(B$4:K$4,B3:K3)</f>
        <v>-0.42318105428901914</v>
      </c>
    </row>
    <row r="4" spans="1:11" ht="15">
      <c r="A4" s="16" t="s">
        <v>90</v>
      </c>
      <c r="B4" s="7">
        <f>Encodage!F13</f>
        <v>3</v>
      </c>
      <c r="C4" s="7">
        <f>Encodage!G13</f>
        <v>8</v>
      </c>
      <c r="D4" s="7">
        <f>Encodage!H13</f>
        <v>7</v>
      </c>
      <c r="E4" s="7">
        <f>Encodage!I13</f>
        <v>2</v>
      </c>
      <c r="F4" s="7">
        <f>Encodage!J13</f>
        <v>7</v>
      </c>
      <c r="G4" s="7">
        <f>Encodage!K13</f>
        <v>7</v>
      </c>
      <c r="H4" s="7">
        <f>Encodage!L13</f>
        <v>3</v>
      </c>
      <c r="I4" s="7">
        <f>Encodage!M13</f>
        <v>4</v>
      </c>
      <c r="J4" s="7">
        <f>Encodage!N13</f>
        <v>2</v>
      </c>
      <c r="K4" s="7">
        <f>Encodage!O13</f>
        <v>1</v>
      </c>
    </row>
    <row r="5" spans="1:11" ht="12.75">
      <c r="A5" s="13" t="s">
        <v>91</v>
      </c>
      <c r="B5" s="17" t="s">
        <v>92</v>
      </c>
      <c r="C5" s="1"/>
      <c r="D5" s="1"/>
      <c r="E5" s="1" t="s">
        <v>92</v>
      </c>
      <c r="F5" s="1"/>
      <c r="G5" s="1"/>
      <c r="H5" s="1" t="s">
        <v>92</v>
      </c>
      <c r="I5" s="1"/>
      <c r="K5" s="1"/>
    </row>
    <row r="8" spans="2:12" ht="33">
      <c r="B8" s="4" t="str">
        <f>Encodage!F$1</f>
        <v>LFM</v>
      </c>
      <c r="C8" s="4" t="str">
        <f>Encodage!G$1</f>
        <v>LFPAS</v>
      </c>
      <c r="D8" s="4" t="str">
        <f>Encodage!H$1</f>
        <v>FFGH</v>
      </c>
      <c r="E8" s="4" t="str">
        <f>Encodage!I$1</f>
        <v>BBSE</v>
      </c>
      <c r="F8" s="4" t="str">
        <f>Encodage!J$1</f>
        <v>LFPAC</v>
      </c>
      <c r="G8" s="4" t="str">
        <f>Encodage!K$1</f>
        <v>FFHP</v>
      </c>
      <c r="H8" s="4" t="str">
        <f>Encodage!L$1</f>
        <v>LFE</v>
      </c>
      <c r="I8" s="4" t="str">
        <f>Encodage!M$1</f>
        <v>LFAC</v>
      </c>
      <c r="J8" s="4" t="str">
        <f>Encodage!N$1</f>
        <v>LFAE</v>
      </c>
      <c r="K8" s="4" t="str">
        <f>Encodage!O$1</f>
        <v>BBNO</v>
      </c>
      <c r="L8" s="15" t="s">
        <v>93</v>
      </c>
    </row>
    <row r="9" spans="1:12" ht="26.25">
      <c r="A9" s="16" t="s">
        <v>11</v>
      </c>
      <c r="B9" s="7">
        <f>Encodage!F$2</f>
        <v>-3</v>
      </c>
      <c r="C9" s="7">
        <f>Encodage!G$2</f>
        <v>-10</v>
      </c>
      <c r="D9" s="7">
        <f>Encodage!H$2</f>
        <v>2</v>
      </c>
      <c r="E9" s="7">
        <f>Encodage!I$2</f>
        <v>-1</v>
      </c>
      <c r="F9" s="7">
        <f>Encodage!J$2</f>
        <v>5</v>
      </c>
      <c r="G9" s="7">
        <f>Encodage!K$2</f>
        <v>2</v>
      </c>
      <c r="H9" s="7">
        <f>Encodage!L$2</f>
        <v>4</v>
      </c>
      <c r="I9" s="7">
        <f>Encodage!M$2</f>
        <v>10</v>
      </c>
      <c r="J9" s="7">
        <f>Encodage!N$2</f>
        <v>10</v>
      </c>
      <c r="K9" s="7">
        <f>Encodage!O$2</f>
        <v>10</v>
      </c>
      <c r="L9" s="1">
        <f>CORREL(B$11:K$11,B9:K9)</f>
        <v>0.7543006461740955</v>
      </c>
    </row>
    <row r="10" spans="1:12" ht="15">
      <c r="A10" s="16" t="s">
        <v>12</v>
      </c>
      <c r="B10" s="7">
        <f>Encodage!F$3</f>
        <v>1</v>
      </c>
      <c r="C10" s="7">
        <f>Encodage!G$3</f>
        <v>2</v>
      </c>
      <c r="D10" s="7">
        <f>Encodage!H$3</f>
        <v>3</v>
      </c>
      <c r="E10" s="7">
        <f>Encodage!I$3</f>
        <v>4</v>
      </c>
      <c r="F10" s="7">
        <f>Encodage!J$3</f>
        <v>6</v>
      </c>
      <c r="G10" s="7">
        <f>Encodage!K$3</f>
        <v>7</v>
      </c>
      <c r="H10" s="7">
        <f>Encodage!L$3</f>
        <v>8</v>
      </c>
      <c r="I10" s="7">
        <f>Encodage!M$3</f>
        <v>8</v>
      </c>
      <c r="J10" s="7">
        <f>Encodage!N$3</f>
        <v>8</v>
      </c>
      <c r="K10" s="7">
        <f>Encodage!O$3</f>
        <v>10</v>
      </c>
      <c r="L10" s="1">
        <f>CORREL(B$11:K$11,B10:K10)</f>
        <v>0.7533926514180495</v>
      </c>
    </row>
    <row r="11" spans="1:11" ht="15">
      <c r="A11" s="16" t="s">
        <v>94</v>
      </c>
      <c r="B11" s="7">
        <f>Encodage!F22+Encodage!F42</f>
        <v>0.5</v>
      </c>
      <c r="C11" s="7">
        <f>Encodage!G22+Encodage!G42</f>
        <v>2</v>
      </c>
      <c r="D11" s="7">
        <f>Encodage!H22+Encodage!H42</f>
        <v>3</v>
      </c>
      <c r="E11" s="7">
        <f>Encodage!I22+Encodage!I42</f>
        <v>1</v>
      </c>
      <c r="F11" s="7">
        <f>Encodage!J22+Encodage!J42</f>
        <v>3.5</v>
      </c>
      <c r="G11" s="7">
        <f>Encodage!K22+Encodage!K42</f>
        <v>5</v>
      </c>
      <c r="H11" s="7">
        <f>Encodage!L22+Encodage!L42</f>
        <v>4</v>
      </c>
      <c r="I11" s="7">
        <f>Encodage!M22+Encodage!M42</f>
        <v>8</v>
      </c>
      <c r="J11" s="7">
        <f>Encodage!N22+Encodage!N42</f>
        <v>6</v>
      </c>
      <c r="K11" s="7">
        <f>Encodage!O22+Encodage!O42</f>
        <v>4</v>
      </c>
    </row>
    <row r="12" spans="1:11" ht="12.75">
      <c r="A12" s="13" t="s">
        <v>91</v>
      </c>
      <c r="C12" s="1"/>
      <c r="D12" s="1"/>
      <c r="E12" s="1" t="s">
        <v>92</v>
      </c>
      <c r="F12" s="1"/>
      <c r="G12" s="1" t="s">
        <v>92</v>
      </c>
      <c r="H12" s="1"/>
      <c r="I12" s="1" t="s">
        <v>92</v>
      </c>
      <c r="J12" s="17"/>
      <c r="K12" s="17" t="s">
        <v>92</v>
      </c>
    </row>
    <row r="15" spans="2:12" ht="33">
      <c r="B15" s="4" t="str">
        <f>Encodage!F$1</f>
        <v>LFM</v>
      </c>
      <c r="C15" s="4" t="str">
        <f>Encodage!G$1</f>
        <v>LFPAS</v>
      </c>
      <c r="D15" s="4" t="str">
        <f>Encodage!H$1</f>
        <v>FFGH</v>
      </c>
      <c r="E15" s="4" t="str">
        <f>Encodage!I$1</f>
        <v>BBSE</v>
      </c>
      <c r="F15" s="4" t="str">
        <f>Encodage!J$1</f>
        <v>LFPAC</v>
      </c>
      <c r="G15" s="4" t="str">
        <f>Encodage!K$1</f>
        <v>FFHP</v>
      </c>
      <c r="H15" s="4" t="str">
        <f>Encodage!L$1</f>
        <v>LFE</v>
      </c>
      <c r="I15" s="4" t="str">
        <f>Encodage!M$1</f>
        <v>LFAC</v>
      </c>
      <c r="J15" s="4" t="str">
        <f>Encodage!N$1</f>
        <v>LFAE</v>
      </c>
      <c r="K15" s="4" t="str">
        <f>Encodage!O$1</f>
        <v>BBNO</v>
      </c>
      <c r="L15" s="15" t="s">
        <v>95</v>
      </c>
    </row>
    <row r="16" spans="1:12" ht="26.25">
      <c r="A16" s="16" t="s">
        <v>11</v>
      </c>
      <c r="B16" s="7">
        <f>Encodage!F$2</f>
        <v>-3</v>
      </c>
      <c r="C16" s="7">
        <f>Encodage!G$2</f>
        <v>-10</v>
      </c>
      <c r="D16" s="7">
        <f>Encodage!H$2</f>
        <v>2</v>
      </c>
      <c r="E16" s="7">
        <f>Encodage!I$2</f>
        <v>-1</v>
      </c>
      <c r="F16" s="7">
        <f>Encodage!J$2</f>
        <v>5</v>
      </c>
      <c r="G16" s="7">
        <f>Encodage!K$2</f>
        <v>2</v>
      </c>
      <c r="H16" s="7">
        <f>Encodage!L$2</f>
        <v>4</v>
      </c>
      <c r="I16" s="7">
        <f>Encodage!M$2</f>
        <v>10</v>
      </c>
      <c r="J16" s="7">
        <f>Encodage!N$2</f>
        <v>10</v>
      </c>
      <c r="K16" s="7">
        <f>Encodage!O$2</f>
        <v>10</v>
      </c>
      <c r="L16" s="18">
        <f>CORREL(B$18:K$18,B16:K16)</f>
        <v>0.8704459582278787</v>
      </c>
    </row>
    <row r="17" spans="1:12" ht="15">
      <c r="A17" s="16" t="s">
        <v>12</v>
      </c>
      <c r="B17" s="7">
        <f>Encodage!F$3</f>
        <v>1</v>
      </c>
      <c r="C17" s="7">
        <f>Encodage!G$3</f>
        <v>2</v>
      </c>
      <c r="D17" s="7">
        <f>Encodage!H$3</f>
        <v>3</v>
      </c>
      <c r="E17" s="7">
        <f>Encodage!I$3</f>
        <v>4</v>
      </c>
      <c r="F17" s="7">
        <f>Encodage!J$3</f>
        <v>6</v>
      </c>
      <c r="G17" s="7">
        <f>Encodage!K$3</f>
        <v>7</v>
      </c>
      <c r="H17" s="7">
        <f>Encodage!L$3</f>
        <v>8</v>
      </c>
      <c r="I17" s="7">
        <f>Encodage!M$3</f>
        <v>8</v>
      </c>
      <c r="J17" s="7">
        <f>Encodage!N$3</f>
        <v>8</v>
      </c>
      <c r="K17" s="7">
        <f>Encodage!O$3</f>
        <v>10</v>
      </c>
      <c r="L17" s="18">
        <f>CORREL(B$18:K$18,B17:K17)</f>
        <v>0.9326820239950634</v>
      </c>
    </row>
    <row r="18" spans="1:11" ht="15">
      <c r="A18" s="16" t="s">
        <v>96</v>
      </c>
      <c r="B18" s="19">
        <f>Encodage!F44</f>
        <v>14.285714285714286</v>
      </c>
      <c r="C18" s="19">
        <f>Encodage!G44</f>
        <v>20</v>
      </c>
      <c r="D18" s="19">
        <f>Encodage!H44</f>
        <v>30</v>
      </c>
      <c r="E18" s="19">
        <f>Encodage!I44</f>
        <v>33.333333333333336</v>
      </c>
      <c r="F18" s="19">
        <f>Encodage!J44</f>
        <v>33.333333333333336</v>
      </c>
      <c r="G18" s="19">
        <f>Encodage!K44</f>
        <v>41.666666666666664</v>
      </c>
      <c r="H18" s="19">
        <f>Encodage!L44</f>
        <v>57.142857142857146</v>
      </c>
      <c r="I18" s="19">
        <f>Encodage!M44</f>
        <v>66.66666666666667</v>
      </c>
      <c r="J18" s="19">
        <f>Encodage!N44</f>
        <v>75</v>
      </c>
      <c r="K18" s="19">
        <f>Encodage!O44</f>
        <v>80</v>
      </c>
    </row>
    <row r="19" spans="1:11" ht="12.75">
      <c r="A19" s="13" t="s">
        <v>91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sheetProtection/>
  <conditionalFormatting sqref="A2:A4 A9:A11 A16:A18">
    <cfRule type="expression" priority="1" dxfId="1" stopIfTrue="1">
      <formula>0</formula>
    </cfRule>
  </conditionalFormatting>
  <conditionalFormatting sqref="B2:K4 B9:K11 B16:K18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